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20" windowHeight="7755"/>
  </bookViews>
  <sheets>
    <sheet name="M.L (71-87)" sheetId="10" r:id="rId1"/>
  </sheets>
  <definedNames>
    <definedName name="_xlnm._FilterDatabase" localSheetId="0" hidden="1">'M.L (71-87)'!$A$5:$AE$21</definedName>
    <definedName name="_xlnm.Print_Area" localSheetId="0">'M.L (71-87)'!$A$1:$AE$21</definedName>
    <definedName name="_xlnm.Print_Titles" localSheetId="0">'M.L (71-87)'!$4:$4</definedName>
  </definedNames>
  <calcPr calcId="125725"/>
</workbook>
</file>

<file path=xl/calcChain.xml><?xml version="1.0" encoding="utf-8"?>
<calcChain xmlns="http://schemas.openxmlformats.org/spreadsheetml/2006/main">
  <c r="S21" i="10"/>
  <c r="V21" s="1"/>
  <c r="P21"/>
  <c r="U21" s="1"/>
  <c r="L21"/>
  <c r="T21" s="1"/>
  <c r="S20"/>
  <c r="V20" s="1"/>
  <c r="P20"/>
  <c r="U20" s="1"/>
  <c r="L20"/>
  <c r="T20" s="1"/>
  <c r="S19"/>
  <c r="V19" s="1"/>
  <c r="P19"/>
  <c r="U19" s="1"/>
  <c r="L19"/>
  <c r="T19" s="1"/>
  <c r="S18"/>
  <c r="V18" s="1"/>
  <c r="P18"/>
  <c r="U18" s="1"/>
  <c r="L18"/>
  <c r="T18" s="1"/>
  <c r="S17"/>
  <c r="V17" s="1"/>
  <c r="P17"/>
  <c r="U17" s="1"/>
  <c r="L17"/>
  <c r="T17" s="1"/>
  <c r="S16"/>
  <c r="V16" s="1"/>
  <c r="P16"/>
  <c r="U16" s="1"/>
  <c r="L16"/>
  <c r="T16" s="1"/>
  <c r="S15"/>
  <c r="V15" s="1"/>
  <c r="P15"/>
  <c r="U15" s="1"/>
  <c r="L15"/>
  <c r="T15" s="1"/>
  <c r="S14"/>
  <c r="V14" s="1"/>
  <c r="P14"/>
  <c r="U14" s="1"/>
  <c r="L14"/>
  <c r="T14" s="1"/>
  <c r="W14" s="1"/>
  <c r="S13"/>
  <c r="V13" s="1"/>
  <c r="P13"/>
  <c r="U13" s="1"/>
  <c r="L13"/>
  <c r="T13" s="1"/>
  <c r="S12"/>
  <c r="V12" s="1"/>
  <c r="P12"/>
  <c r="U12" s="1"/>
  <c r="L12"/>
  <c r="T12" s="1"/>
  <c r="W12" s="1"/>
  <c r="S11"/>
  <c r="V11" s="1"/>
  <c r="P11"/>
  <c r="U11" s="1"/>
  <c r="L11"/>
  <c r="T11" s="1"/>
  <c r="S10"/>
  <c r="V10" s="1"/>
  <c r="P10"/>
  <c r="U10" s="1"/>
  <c r="L10"/>
  <c r="T10" s="1"/>
  <c r="W10" s="1"/>
  <c r="S9"/>
  <c r="V9" s="1"/>
  <c r="P9"/>
  <c r="U9" s="1"/>
  <c r="L9"/>
  <c r="T9" s="1"/>
  <c r="S8"/>
  <c r="V8" s="1"/>
  <c r="P8"/>
  <c r="U8" s="1"/>
  <c r="L8"/>
  <c r="T8" s="1"/>
  <c r="W8" s="1"/>
  <c r="S7"/>
  <c r="V7" s="1"/>
  <c r="P7"/>
  <c r="U7" s="1"/>
  <c r="L7"/>
  <c r="T7" s="1"/>
  <c r="S6"/>
  <c r="V6" s="1"/>
  <c r="P6"/>
  <c r="U6" s="1"/>
  <c r="L6"/>
  <c r="T6" s="1"/>
  <c r="W6" s="1"/>
  <c r="S5"/>
  <c r="V5" s="1"/>
  <c r="P5"/>
  <c r="U5" s="1"/>
  <c r="L5"/>
  <c r="T5" s="1"/>
  <c r="W16" l="1"/>
  <c r="W20"/>
  <c r="W18"/>
  <c r="W19"/>
  <c r="W5"/>
  <c r="W7"/>
  <c r="W9"/>
  <c r="W11"/>
  <c r="W13"/>
  <c r="W15"/>
  <c r="W17"/>
  <c r="W21"/>
</calcChain>
</file>

<file path=xl/sharedStrings.xml><?xml version="1.0" encoding="utf-8"?>
<sst xmlns="http://schemas.openxmlformats.org/spreadsheetml/2006/main" count="175" uniqueCount="139">
  <si>
    <t xml:space="preserve">Name </t>
  </si>
  <si>
    <t>Father's Name</t>
  </si>
  <si>
    <t>SSC %age Marks</t>
  </si>
  <si>
    <t xml:space="preserve">HSSC Obtain </t>
  </si>
  <si>
    <t>HSSC Total</t>
  </si>
  <si>
    <t>Adjusted Marks</t>
  </si>
  <si>
    <t xml:space="preserve">HSSC %age Marks </t>
  </si>
  <si>
    <t>Entry Test Obtain</t>
  </si>
  <si>
    <t xml:space="preserve">Entry Test Total </t>
  </si>
  <si>
    <t>Merit Score</t>
  </si>
  <si>
    <t>SSC Total</t>
  </si>
  <si>
    <t>SSC Obtain</t>
  </si>
  <si>
    <t>Entry Test %age Marks</t>
  </si>
  <si>
    <t>Remarks (Age 17-25)</t>
  </si>
  <si>
    <t>Age Limit (17-25)</t>
  </si>
  <si>
    <t>Domicile</t>
  </si>
  <si>
    <t>Weightage Test (40%)</t>
  </si>
  <si>
    <t>Weightage HSSC (50%)</t>
  </si>
  <si>
    <t>weightage SCC (10%)</t>
  </si>
  <si>
    <t>Application Fee (Bank Receipt No. &amp; date</t>
  </si>
  <si>
    <t>Gender (M/F)</t>
  </si>
  <si>
    <t xml:space="preserve">Remarks </t>
  </si>
  <si>
    <t>Form No.</t>
  </si>
  <si>
    <t xml:space="preserve">KHYBER MEDICAL UNIVERSITY, PESHAWAR </t>
  </si>
  <si>
    <t xml:space="preserve">Open </t>
  </si>
  <si>
    <t xml:space="preserve">S.No </t>
  </si>
  <si>
    <t>DOCTOR OF PHYSICAL THERAPY AT KMU-INSTITUTE OF PHYSICAL MEDICINE &amp; REHABILITATION (FALL, 2016) (Open Merit)</t>
  </si>
  <si>
    <t>M</t>
  </si>
  <si>
    <t>Charsadda</t>
  </si>
  <si>
    <t xml:space="preserve">Contact Number 01 </t>
  </si>
  <si>
    <t>Contact Number 02</t>
  </si>
  <si>
    <t>Peshawar</t>
  </si>
  <si>
    <t>F</t>
  </si>
  <si>
    <t>Malakand</t>
  </si>
  <si>
    <t>Haripur</t>
  </si>
  <si>
    <t>Swabi</t>
  </si>
  <si>
    <t>Mardan</t>
  </si>
  <si>
    <t>Hangu</t>
  </si>
  <si>
    <t>FATA</t>
  </si>
  <si>
    <t>Swat</t>
  </si>
  <si>
    <t>Bank Draft</t>
  </si>
  <si>
    <t>Karak</t>
  </si>
  <si>
    <t>Date of Birth (D/M/Y)</t>
  </si>
  <si>
    <t>Mansehra</t>
  </si>
  <si>
    <t>Open</t>
  </si>
  <si>
    <t>Zahoor Ul Haq</t>
  </si>
  <si>
    <t>Usama Al Fakhri</t>
  </si>
  <si>
    <t>Allah Dad Khan</t>
  </si>
  <si>
    <t>15/3/1998</t>
  </si>
  <si>
    <t>0348-9478880</t>
  </si>
  <si>
    <t>0345-9806044</t>
  </si>
  <si>
    <t>No.82 dt 11-08-2016</t>
  </si>
  <si>
    <t>Atif Zahoor</t>
  </si>
  <si>
    <t>0340-1948529</t>
  </si>
  <si>
    <t>0331-6363352</t>
  </si>
  <si>
    <t>No.177 dt 18-08-2016</t>
  </si>
  <si>
    <t>F/CNIC missing</t>
  </si>
  <si>
    <t>Isbah Siddiqui</t>
  </si>
  <si>
    <t>Khalid Saeed Siddiqui</t>
  </si>
  <si>
    <t>0333-5076828</t>
  </si>
  <si>
    <t>0336-9932881</t>
  </si>
  <si>
    <t>Eisha Razia</t>
  </si>
  <si>
    <t>Muhammad Ayub</t>
  </si>
  <si>
    <t>13/6/1996</t>
  </si>
  <si>
    <t>0334-9901117</t>
  </si>
  <si>
    <t>0323-9288003</t>
  </si>
  <si>
    <t>No.123 dt 10-08-2016</t>
  </si>
  <si>
    <t>Bilal Hussain Khan</t>
  </si>
  <si>
    <t>Altaf Hussain</t>
  </si>
  <si>
    <t>Shangla</t>
  </si>
  <si>
    <t>0348-5605357</t>
  </si>
  <si>
    <t>0332-0972382</t>
  </si>
  <si>
    <t>No.116 dt 08-08-2016</t>
  </si>
  <si>
    <t>Maria Marjan</t>
  </si>
  <si>
    <t>Marjan Ali Khan</t>
  </si>
  <si>
    <t>22/3/1999</t>
  </si>
  <si>
    <t>0342-9062969</t>
  </si>
  <si>
    <t>0300-9390995</t>
  </si>
  <si>
    <t>No.39 dt 16-08-2016</t>
  </si>
  <si>
    <t>Noor Sultana Khan</t>
  </si>
  <si>
    <t>Jamal Ud Din Khan</t>
  </si>
  <si>
    <t>0333-9341024</t>
  </si>
  <si>
    <t>091-5813229</t>
  </si>
  <si>
    <t>No.166 dt 18-08-2016</t>
  </si>
  <si>
    <t>Sana Gul</t>
  </si>
  <si>
    <t xml:space="preserve">Kishwar Ali </t>
  </si>
  <si>
    <t>0346-9471819</t>
  </si>
  <si>
    <t>No.22 dt 15-08-2016</t>
  </si>
  <si>
    <t>Amina Rashid</t>
  </si>
  <si>
    <t>Malik Rashid Mehmood</t>
  </si>
  <si>
    <t>0995-611751</t>
  </si>
  <si>
    <t>0300-5613436</t>
  </si>
  <si>
    <t>Izhar Muhammad</t>
  </si>
  <si>
    <t>Rafi Ullah</t>
  </si>
  <si>
    <t>0315-9563828</t>
  </si>
  <si>
    <t>0315-0955915</t>
  </si>
  <si>
    <t>No.60 dt 17-08-2016</t>
  </si>
  <si>
    <t>Maryam Shah</t>
  </si>
  <si>
    <t>Syed Hassan shah</t>
  </si>
  <si>
    <t>Kurram</t>
  </si>
  <si>
    <t>0333-0744447</t>
  </si>
  <si>
    <t>0333-9349382</t>
  </si>
  <si>
    <t>No.76 dt 18-08-2016</t>
  </si>
  <si>
    <t>Fata</t>
  </si>
  <si>
    <t>Muneeba</t>
  </si>
  <si>
    <t>Bacha Said</t>
  </si>
  <si>
    <t>19/01/1998</t>
  </si>
  <si>
    <t>051-2304494</t>
  </si>
  <si>
    <t>0301-8542509</t>
  </si>
  <si>
    <t>No.32 dt 01-08-2016</t>
  </si>
  <si>
    <t>Ghazala Khan</t>
  </si>
  <si>
    <t>Mohabat Khan</t>
  </si>
  <si>
    <t>22/2/1998</t>
  </si>
  <si>
    <t xml:space="preserve">Buner </t>
  </si>
  <si>
    <t>0334-9498542</t>
  </si>
  <si>
    <t>0345-8585003</t>
  </si>
  <si>
    <t>No.205 dt 17-08-2016</t>
  </si>
  <si>
    <t xml:space="preserve">Asfandiyar Khan </t>
  </si>
  <si>
    <t>Hazrat Nawab</t>
  </si>
  <si>
    <t>20/4/1997</t>
  </si>
  <si>
    <t>0345-9364162</t>
  </si>
  <si>
    <t>0342-2298318</t>
  </si>
  <si>
    <t>No.91 dt 10-08-2016</t>
  </si>
  <si>
    <t>Munsif Nawaz</t>
  </si>
  <si>
    <t>Rab Nawaz</t>
  </si>
  <si>
    <t>0332-1584164</t>
  </si>
  <si>
    <t>0335-1952689</t>
  </si>
  <si>
    <t>No.49 dt 16-08-2016</t>
  </si>
  <si>
    <t>Muhammad Nabi</t>
  </si>
  <si>
    <t>Zahir Jan</t>
  </si>
  <si>
    <t>0300-9340444</t>
  </si>
  <si>
    <t>0332-9245745</t>
  </si>
  <si>
    <t>No.10 dt 16-08-2016</t>
  </si>
  <si>
    <t>Touseef Akbar</t>
  </si>
  <si>
    <t>Fazli-e- Akbar</t>
  </si>
  <si>
    <t>091-2960111</t>
  </si>
  <si>
    <t>0333-9132702</t>
  </si>
  <si>
    <t>No.69 dt 11-08-2016</t>
  </si>
  <si>
    <r>
      <t xml:space="preserve">2nd Merit List of Selected Candidates for Admission in Doctor of Physical Therapy (DPT) 05 years program at KMU-IPM&amp;R (Session Fall, 2016) against 74 Open Merit Seats. Candidates are advised to bring undertaking and original receipt of fee amount Rs.39,800/- duly deposited in KMU Account No. 1450-8, NBP, Near NADRA Headquarter, Phase-V, Hayatabad, Peshawar 
</t>
    </r>
    <r>
      <rPr>
        <b/>
        <u/>
        <sz val="16"/>
        <color theme="1"/>
        <rFont val="Arial"/>
        <family val="2"/>
      </rPr>
      <t xml:space="preserve">w.e.f 30-08-2016 to 01-09-2016 </t>
    </r>
    <r>
      <rPr>
        <b/>
        <sz val="16"/>
        <color theme="1"/>
        <rFont val="Arial"/>
        <family val="2"/>
      </rPr>
      <t>failing which the next candidates will be called for admission from waiting list. Deposit slips are available in the KMU-IPM&amp;R, 
Contract # (091) 9217266, 5892885</t>
    </r>
  </si>
</sst>
</file>

<file path=xl/styles.xml><?xml version="1.0" encoding="utf-8"?>
<styleSheet xmlns="http://schemas.openxmlformats.org/spreadsheetml/2006/main">
  <numFmts count="1">
    <numFmt numFmtId="164" formatCode="mm/dd/yy;@"/>
  </numFmts>
  <fonts count="1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73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right" vertical="center"/>
    </xf>
    <xf numFmtId="0" fontId="0" fillId="4" borderId="0" xfId="0" applyFont="1" applyFill="1" applyAlignment="1">
      <alignment vertical="center"/>
    </xf>
    <xf numFmtId="164" fontId="0" fillId="3" borderId="1" xfId="0" applyNumberFormat="1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right" vertical="center" wrapText="1"/>
    </xf>
    <xf numFmtId="164" fontId="0" fillId="3" borderId="1" xfId="0" applyNumberFormat="1" applyFill="1" applyBorder="1" applyAlignment="1">
      <alignment horizontal="right" vertical="center"/>
    </xf>
    <xf numFmtId="164" fontId="1" fillId="3" borderId="0" xfId="0" applyNumberFormat="1" applyFont="1" applyFill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11" fillId="3" borderId="8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0" fontId="11" fillId="3" borderId="10" xfId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>
      <alignment vertical="center" wrapText="1"/>
    </xf>
    <xf numFmtId="0" fontId="0" fillId="3" borderId="18" xfId="0" applyFill="1" applyBorder="1" applyAlignment="1">
      <alignment vertical="center"/>
    </xf>
    <xf numFmtId="0" fontId="0" fillId="3" borderId="18" xfId="0" applyFill="1" applyBorder="1" applyAlignment="1">
      <alignment horizontal="center" vertical="center" wrapText="1"/>
    </xf>
    <xf numFmtId="164" fontId="0" fillId="3" borderId="18" xfId="0" applyNumberFormat="1" applyFont="1" applyFill="1" applyBorder="1" applyAlignment="1">
      <alignment horizontal="right" vertical="center"/>
    </xf>
    <xf numFmtId="14" fontId="0" fillId="3" borderId="18" xfId="0" applyNumberFormat="1" applyFill="1" applyBorder="1" applyAlignment="1">
      <alignment horizontal="center" vertical="center"/>
    </xf>
    <xf numFmtId="14" fontId="0" fillId="3" borderId="18" xfId="0" applyNumberFormat="1" applyFill="1" applyBorder="1" applyAlignment="1">
      <alignment horizontal="right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ont="1" applyFill="1" applyBorder="1" applyAlignment="1">
      <alignment vertical="center"/>
    </xf>
    <xf numFmtId="0" fontId="9" fillId="3" borderId="18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 wrapText="1"/>
    </xf>
    <xf numFmtId="2" fontId="10" fillId="3" borderId="18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vertical="center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="85" zoomScaleNormal="85" zoomScaleSheetLayoutView="80" workbookViewId="0">
      <selection activeCell="A3" sqref="A3:AE3"/>
    </sheetView>
  </sheetViews>
  <sheetFormatPr defaultRowHeight="12.75"/>
  <cols>
    <col min="1" max="1" width="5.42578125" style="3" customWidth="1"/>
    <col min="2" max="2" width="6.28515625" style="1" customWidth="1"/>
    <col min="3" max="3" width="21" style="2" customWidth="1"/>
    <col min="4" max="4" width="24.85546875" style="3" customWidth="1"/>
    <col min="5" max="5" width="7.5703125" style="1" customWidth="1"/>
    <col min="6" max="6" width="11.85546875" style="29" customWidth="1"/>
    <col min="7" max="7" width="16.7109375" style="1" customWidth="1"/>
    <col min="8" max="8" width="13.7109375" style="4" customWidth="1"/>
    <col min="9" max="9" width="15.85546875" style="5" customWidth="1"/>
    <col min="10" max="10" width="6.28515625" style="3" customWidth="1"/>
    <col min="11" max="11" width="5.7109375" style="3" customWidth="1"/>
    <col min="12" max="13" width="6.28515625" style="36" customWidth="1"/>
    <col min="14" max="14" width="5.42578125" style="36" customWidth="1"/>
    <col min="15" max="15" width="5.7109375" style="37" customWidth="1"/>
    <col min="16" max="16" width="6.28515625" style="36" customWidth="1"/>
    <col min="17" max="17" width="6.85546875" style="36" customWidth="1"/>
    <col min="18" max="18" width="5.7109375" style="37" customWidth="1"/>
    <col min="19" max="20" width="5.85546875" style="36" customWidth="1"/>
    <col min="21" max="21" width="6.5703125" style="36" customWidth="1"/>
    <col min="22" max="22" width="6.42578125" style="36" customWidth="1"/>
    <col min="23" max="23" width="9.7109375" style="3" customWidth="1"/>
    <col min="24" max="24" width="7.140625" style="3" hidden="1" customWidth="1"/>
    <col min="25" max="25" width="8.140625" style="3" hidden="1" customWidth="1"/>
    <col min="26" max="26" width="5.28515625" style="3" hidden="1" customWidth="1"/>
    <col min="27" max="27" width="5.7109375" style="3" hidden="1" customWidth="1"/>
    <col min="28" max="28" width="2.42578125" style="3" hidden="1" customWidth="1"/>
    <col min="29" max="29" width="20.140625" style="3" customWidth="1"/>
    <col min="30" max="30" width="9.140625" style="3" customWidth="1"/>
    <col min="31" max="31" width="18.28515625" style="11" customWidth="1"/>
    <col min="32" max="16384" width="9.140625" style="3"/>
  </cols>
  <sheetData>
    <row r="1" spans="1:34" s="7" customFormat="1" ht="20.25" customHeight="1">
      <c r="A1" s="40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2"/>
    </row>
    <row r="2" spans="1:34" s="7" customFormat="1" ht="24" customHeight="1" thickBot="1">
      <c r="A2" s="44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6"/>
    </row>
    <row r="3" spans="1:34" s="6" customFormat="1" ht="102.75" customHeight="1" thickBot="1">
      <c r="A3" s="47" t="s">
        <v>138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9"/>
    </row>
    <row r="4" spans="1:34" s="10" customFormat="1" ht="74.25" customHeight="1" thickBot="1">
      <c r="A4" s="8" t="s">
        <v>25</v>
      </c>
      <c r="B4" s="8" t="s">
        <v>22</v>
      </c>
      <c r="C4" s="8" t="s">
        <v>0</v>
      </c>
      <c r="D4" s="9" t="s">
        <v>1</v>
      </c>
      <c r="E4" s="8" t="s">
        <v>20</v>
      </c>
      <c r="F4" s="27" t="s">
        <v>42</v>
      </c>
      <c r="G4" s="8" t="s">
        <v>15</v>
      </c>
      <c r="H4" s="8" t="s">
        <v>29</v>
      </c>
      <c r="I4" s="8" t="s">
        <v>30</v>
      </c>
      <c r="J4" s="8" t="s">
        <v>11</v>
      </c>
      <c r="K4" s="8" t="s">
        <v>10</v>
      </c>
      <c r="L4" s="30" t="s">
        <v>2</v>
      </c>
      <c r="M4" s="30" t="s">
        <v>3</v>
      </c>
      <c r="N4" s="30" t="s">
        <v>4</v>
      </c>
      <c r="O4" s="30" t="s">
        <v>5</v>
      </c>
      <c r="P4" s="30" t="s">
        <v>6</v>
      </c>
      <c r="Q4" s="30" t="s">
        <v>7</v>
      </c>
      <c r="R4" s="30" t="s">
        <v>8</v>
      </c>
      <c r="S4" s="30" t="s">
        <v>12</v>
      </c>
      <c r="T4" s="30" t="s">
        <v>18</v>
      </c>
      <c r="U4" s="30" t="s">
        <v>17</v>
      </c>
      <c r="V4" s="30" t="s">
        <v>16</v>
      </c>
      <c r="W4" s="8" t="s">
        <v>9</v>
      </c>
      <c r="X4" s="8" t="s">
        <v>14</v>
      </c>
      <c r="Y4" s="8" t="s">
        <v>13</v>
      </c>
      <c r="Z4" s="8" t="s">
        <v>13</v>
      </c>
      <c r="AA4" s="8" t="s">
        <v>13</v>
      </c>
      <c r="AB4" s="8" t="s">
        <v>13</v>
      </c>
      <c r="AC4" s="8" t="s">
        <v>19</v>
      </c>
      <c r="AD4" s="39" t="s">
        <v>21</v>
      </c>
      <c r="AE4" s="43"/>
    </row>
    <row r="5" spans="1:34" s="12" customFormat="1" ht="28.5" customHeight="1">
      <c r="A5" s="50">
        <v>1</v>
      </c>
      <c r="B5" s="13">
        <v>151</v>
      </c>
      <c r="C5" s="20" t="s">
        <v>46</v>
      </c>
      <c r="D5" s="21" t="s">
        <v>47</v>
      </c>
      <c r="E5" s="22" t="s">
        <v>27</v>
      </c>
      <c r="F5" s="28" t="s">
        <v>48</v>
      </c>
      <c r="G5" s="38" t="s">
        <v>41</v>
      </c>
      <c r="H5" s="24" t="s">
        <v>49</v>
      </c>
      <c r="I5" s="23" t="s">
        <v>50</v>
      </c>
      <c r="J5" s="15">
        <v>901</v>
      </c>
      <c r="K5" s="17">
        <v>1050</v>
      </c>
      <c r="L5" s="31">
        <f t="shared" ref="L5:L21" si="0">(J5/K5)*100</f>
        <v>85.80952380952381</v>
      </c>
      <c r="M5" s="34">
        <v>908</v>
      </c>
      <c r="N5" s="32">
        <v>1100</v>
      </c>
      <c r="O5" s="35">
        <v>898</v>
      </c>
      <c r="P5" s="33">
        <f t="shared" ref="P5:P21" si="1">(O5/N5)*100</f>
        <v>81.63636363636364</v>
      </c>
      <c r="Q5" s="35">
        <v>353</v>
      </c>
      <c r="R5" s="35">
        <v>800</v>
      </c>
      <c r="S5" s="33">
        <f t="shared" ref="S5:S21" si="2">(Q5/R5)*100</f>
        <v>44.125</v>
      </c>
      <c r="T5" s="33">
        <f t="shared" ref="T5:T21" si="3">(L5*0.1)</f>
        <v>8.5809523809523807</v>
      </c>
      <c r="U5" s="33">
        <f t="shared" ref="U5:U21" si="4">(P5*0.5)</f>
        <v>40.81818181818182</v>
      </c>
      <c r="V5" s="32">
        <f t="shared" ref="V5:V21" si="5">(S5*0.4)</f>
        <v>17.650000000000002</v>
      </c>
      <c r="W5" s="18">
        <f t="shared" ref="W5:W21" si="6">(T5+U5+V5)</f>
        <v>67.049134199134201</v>
      </c>
      <c r="X5" s="15"/>
      <c r="Y5" s="15"/>
      <c r="Z5" s="15"/>
      <c r="AA5" s="15"/>
      <c r="AB5" s="15"/>
      <c r="AC5" s="19" t="s">
        <v>51</v>
      </c>
      <c r="AD5" s="15" t="s">
        <v>24</v>
      </c>
      <c r="AE5" s="51"/>
    </row>
    <row r="6" spans="1:34" s="12" customFormat="1" ht="28.5" customHeight="1">
      <c r="A6" s="50">
        <v>2</v>
      </c>
      <c r="B6" s="13">
        <v>355</v>
      </c>
      <c r="C6" s="20" t="s">
        <v>52</v>
      </c>
      <c r="D6" s="21" t="s">
        <v>45</v>
      </c>
      <c r="E6" s="22" t="s">
        <v>27</v>
      </c>
      <c r="F6" s="26">
        <v>35646</v>
      </c>
      <c r="G6" s="38" t="s">
        <v>41</v>
      </c>
      <c r="H6" s="24" t="s">
        <v>53</v>
      </c>
      <c r="I6" s="23" t="s">
        <v>54</v>
      </c>
      <c r="J6" s="15">
        <v>947</v>
      </c>
      <c r="K6" s="17">
        <v>1050</v>
      </c>
      <c r="L6" s="31">
        <f t="shared" si="0"/>
        <v>90.19047619047619</v>
      </c>
      <c r="M6" s="34">
        <v>822</v>
      </c>
      <c r="N6" s="32">
        <v>1100</v>
      </c>
      <c r="O6" s="35">
        <v>812</v>
      </c>
      <c r="P6" s="33">
        <f t="shared" si="1"/>
        <v>73.818181818181813</v>
      </c>
      <c r="Q6" s="35">
        <v>422</v>
      </c>
      <c r="R6" s="35">
        <v>800</v>
      </c>
      <c r="S6" s="33">
        <f t="shared" si="2"/>
        <v>52.75</v>
      </c>
      <c r="T6" s="33">
        <f t="shared" si="3"/>
        <v>9.019047619047619</v>
      </c>
      <c r="U6" s="33">
        <f t="shared" si="4"/>
        <v>36.909090909090907</v>
      </c>
      <c r="V6" s="32">
        <f t="shared" si="5"/>
        <v>21.1</v>
      </c>
      <c r="W6" s="18">
        <f t="shared" si="6"/>
        <v>67.028138528138527</v>
      </c>
      <c r="X6" s="15"/>
      <c r="Y6" s="15"/>
      <c r="Z6" s="15"/>
      <c r="AA6" s="15"/>
      <c r="AB6" s="15"/>
      <c r="AC6" s="19" t="s">
        <v>55</v>
      </c>
      <c r="AD6" s="21" t="s">
        <v>44</v>
      </c>
      <c r="AE6" s="52" t="s">
        <v>56</v>
      </c>
      <c r="AF6" s="3"/>
      <c r="AG6" s="3"/>
      <c r="AH6" s="3"/>
    </row>
    <row r="7" spans="1:34" s="12" customFormat="1" ht="28.5" customHeight="1">
      <c r="A7" s="50">
        <v>3</v>
      </c>
      <c r="B7" s="13">
        <v>80</v>
      </c>
      <c r="C7" s="20" t="s">
        <v>57</v>
      </c>
      <c r="D7" s="21" t="s">
        <v>58</v>
      </c>
      <c r="E7" s="22" t="s">
        <v>32</v>
      </c>
      <c r="F7" s="26">
        <v>35736</v>
      </c>
      <c r="G7" s="38" t="s">
        <v>43</v>
      </c>
      <c r="H7" s="24" t="s">
        <v>59</v>
      </c>
      <c r="I7" s="23" t="s">
        <v>60</v>
      </c>
      <c r="J7" s="15">
        <v>928</v>
      </c>
      <c r="K7" s="17">
        <v>1050</v>
      </c>
      <c r="L7" s="31">
        <f t="shared" si="0"/>
        <v>88.38095238095238</v>
      </c>
      <c r="M7" s="34">
        <v>965</v>
      </c>
      <c r="N7" s="32">
        <v>1100</v>
      </c>
      <c r="O7" s="35">
        <v>955</v>
      </c>
      <c r="P7" s="33">
        <f t="shared" si="1"/>
        <v>86.818181818181813</v>
      </c>
      <c r="Q7" s="35">
        <v>295</v>
      </c>
      <c r="R7" s="35">
        <v>800</v>
      </c>
      <c r="S7" s="33">
        <f t="shared" si="2"/>
        <v>36.875</v>
      </c>
      <c r="T7" s="33">
        <f t="shared" si="3"/>
        <v>8.8380952380952387</v>
      </c>
      <c r="U7" s="33">
        <f t="shared" si="4"/>
        <v>43.409090909090907</v>
      </c>
      <c r="V7" s="32">
        <f t="shared" si="5"/>
        <v>14.75</v>
      </c>
      <c r="W7" s="18">
        <f t="shared" si="6"/>
        <v>66.997186147186142</v>
      </c>
      <c r="X7" s="15"/>
      <c r="Y7" s="15"/>
      <c r="Z7" s="15"/>
      <c r="AA7" s="15"/>
      <c r="AB7" s="15"/>
      <c r="AC7" s="19" t="s">
        <v>40</v>
      </c>
      <c r="AD7" s="15" t="s">
        <v>24</v>
      </c>
      <c r="AE7" s="53"/>
    </row>
    <row r="8" spans="1:34" s="12" customFormat="1" ht="28.5" customHeight="1">
      <c r="A8" s="50">
        <v>4</v>
      </c>
      <c r="B8" s="13">
        <v>143</v>
      </c>
      <c r="C8" s="20" t="s">
        <v>61</v>
      </c>
      <c r="D8" s="21" t="s">
        <v>62</v>
      </c>
      <c r="E8" s="22" t="s">
        <v>32</v>
      </c>
      <c r="F8" s="28" t="s">
        <v>63</v>
      </c>
      <c r="G8" s="38" t="s">
        <v>31</v>
      </c>
      <c r="H8" s="24" t="s">
        <v>64</v>
      </c>
      <c r="I8" s="23" t="s">
        <v>65</v>
      </c>
      <c r="J8" s="15">
        <v>920</v>
      </c>
      <c r="K8" s="17">
        <v>1050</v>
      </c>
      <c r="L8" s="31">
        <f t="shared" si="0"/>
        <v>87.61904761904762</v>
      </c>
      <c r="M8" s="34">
        <v>896</v>
      </c>
      <c r="N8" s="32">
        <v>1100</v>
      </c>
      <c r="O8" s="35">
        <v>886</v>
      </c>
      <c r="P8" s="33">
        <f t="shared" si="1"/>
        <v>80.545454545454547</v>
      </c>
      <c r="Q8" s="35">
        <v>357</v>
      </c>
      <c r="R8" s="35">
        <v>800</v>
      </c>
      <c r="S8" s="33">
        <f t="shared" si="2"/>
        <v>44.625</v>
      </c>
      <c r="T8" s="33">
        <f t="shared" si="3"/>
        <v>8.7619047619047628</v>
      </c>
      <c r="U8" s="33">
        <f t="shared" si="4"/>
        <v>40.272727272727273</v>
      </c>
      <c r="V8" s="32">
        <f t="shared" si="5"/>
        <v>17.850000000000001</v>
      </c>
      <c r="W8" s="18">
        <f t="shared" si="6"/>
        <v>66.884632034632034</v>
      </c>
      <c r="X8" s="15"/>
      <c r="Y8" s="15"/>
      <c r="Z8" s="15"/>
      <c r="AA8" s="15"/>
      <c r="AB8" s="15"/>
      <c r="AC8" s="19" t="s">
        <v>66</v>
      </c>
      <c r="AD8" s="15" t="s">
        <v>24</v>
      </c>
      <c r="AE8" s="53"/>
    </row>
    <row r="9" spans="1:34" s="12" customFormat="1" ht="28.5" customHeight="1">
      <c r="A9" s="50">
        <v>5</v>
      </c>
      <c r="B9" s="13">
        <v>84</v>
      </c>
      <c r="C9" s="20" t="s">
        <v>67</v>
      </c>
      <c r="D9" s="21" t="s">
        <v>68</v>
      </c>
      <c r="E9" s="22" t="s">
        <v>27</v>
      </c>
      <c r="F9" s="26">
        <v>35681</v>
      </c>
      <c r="G9" s="38" t="s">
        <v>69</v>
      </c>
      <c r="H9" s="24" t="s">
        <v>70</v>
      </c>
      <c r="I9" s="23" t="s">
        <v>71</v>
      </c>
      <c r="J9" s="15">
        <v>834</v>
      </c>
      <c r="K9" s="17">
        <v>1050</v>
      </c>
      <c r="L9" s="31">
        <f t="shared" si="0"/>
        <v>79.428571428571431</v>
      </c>
      <c r="M9" s="34">
        <v>906</v>
      </c>
      <c r="N9" s="32">
        <v>1100</v>
      </c>
      <c r="O9" s="35">
        <v>896</v>
      </c>
      <c r="P9" s="33">
        <f t="shared" si="1"/>
        <v>81.454545454545453</v>
      </c>
      <c r="Q9" s="35">
        <v>364</v>
      </c>
      <c r="R9" s="35">
        <v>800</v>
      </c>
      <c r="S9" s="33">
        <f t="shared" si="2"/>
        <v>45.5</v>
      </c>
      <c r="T9" s="33">
        <f t="shared" si="3"/>
        <v>7.9428571428571431</v>
      </c>
      <c r="U9" s="33">
        <f t="shared" si="4"/>
        <v>40.727272727272727</v>
      </c>
      <c r="V9" s="32">
        <f t="shared" si="5"/>
        <v>18.2</v>
      </c>
      <c r="W9" s="18">
        <f t="shared" si="6"/>
        <v>66.870129870129873</v>
      </c>
      <c r="X9" s="14"/>
      <c r="Y9" s="14"/>
      <c r="Z9" s="14"/>
      <c r="AA9" s="14"/>
      <c r="AB9" s="14"/>
      <c r="AC9" s="19" t="s">
        <v>72</v>
      </c>
      <c r="AD9" s="15" t="s">
        <v>24</v>
      </c>
      <c r="AE9" s="53"/>
    </row>
    <row r="10" spans="1:34" s="12" customFormat="1" ht="28.5" customHeight="1">
      <c r="A10" s="50">
        <v>6</v>
      </c>
      <c r="B10" s="13">
        <v>226</v>
      </c>
      <c r="C10" s="20" t="s">
        <v>73</v>
      </c>
      <c r="D10" s="21" t="s">
        <v>74</v>
      </c>
      <c r="E10" s="22" t="s">
        <v>32</v>
      </c>
      <c r="F10" s="28" t="s">
        <v>75</v>
      </c>
      <c r="G10" s="38" t="s">
        <v>28</v>
      </c>
      <c r="H10" s="24" t="s">
        <v>76</v>
      </c>
      <c r="I10" s="23" t="s">
        <v>77</v>
      </c>
      <c r="J10" s="15">
        <v>1014</v>
      </c>
      <c r="K10" s="17">
        <v>1100</v>
      </c>
      <c r="L10" s="31">
        <f t="shared" si="0"/>
        <v>92.181818181818187</v>
      </c>
      <c r="M10" s="34">
        <v>949</v>
      </c>
      <c r="N10" s="32">
        <v>1100</v>
      </c>
      <c r="O10" s="35">
        <v>949</v>
      </c>
      <c r="P10" s="33">
        <f t="shared" si="1"/>
        <v>86.272727272727266</v>
      </c>
      <c r="Q10" s="35">
        <v>288</v>
      </c>
      <c r="R10" s="35">
        <v>800</v>
      </c>
      <c r="S10" s="33">
        <f t="shared" si="2"/>
        <v>36</v>
      </c>
      <c r="T10" s="33">
        <f t="shared" si="3"/>
        <v>9.2181818181818187</v>
      </c>
      <c r="U10" s="33">
        <f t="shared" si="4"/>
        <v>43.136363636363633</v>
      </c>
      <c r="V10" s="32">
        <f t="shared" si="5"/>
        <v>14.4</v>
      </c>
      <c r="W10" s="18">
        <f t="shared" si="6"/>
        <v>66.75454545454545</v>
      </c>
      <c r="X10" s="15"/>
      <c r="Y10" s="15"/>
      <c r="Z10" s="15"/>
      <c r="AA10" s="15"/>
      <c r="AB10" s="15"/>
      <c r="AC10" s="19" t="s">
        <v>78</v>
      </c>
      <c r="AD10" s="21" t="s">
        <v>44</v>
      </c>
      <c r="AE10" s="52"/>
      <c r="AF10" s="3"/>
      <c r="AG10" s="3"/>
      <c r="AH10" s="3"/>
    </row>
    <row r="11" spans="1:34" s="12" customFormat="1" ht="28.5" customHeight="1">
      <c r="A11" s="50">
        <v>7</v>
      </c>
      <c r="B11" s="13">
        <v>352</v>
      </c>
      <c r="C11" s="20" t="s">
        <v>79</v>
      </c>
      <c r="D11" s="21" t="s">
        <v>80</v>
      </c>
      <c r="E11" s="22" t="s">
        <v>32</v>
      </c>
      <c r="F11" s="26">
        <v>35888</v>
      </c>
      <c r="G11" s="38" t="s">
        <v>39</v>
      </c>
      <c r="H11" s="24" t="s">
        <v>81</v>
      </c>
      <c r="I11" s="23" t="s">
        <v>82</v>
      </c>
      <c r="J11" s="15">
        <v>823</v>
      </c>
      <c r="K11" s="17">
        <v>1050</v>
      </c>
      <c r="L11" s="31">
        <f t="shared" si="0"/>
        <v>78.38095238095238</v>
      </c>
      <c r="M11" s="34">
        <v>882</v>
      </c>
      <c r="N11" s="32">
        <v>1100</v>
      </c>
      <c r="O11" s="35">
        <v>872</v>
      </c>
      <c r="P11" s="33">
        <f t="shared" si="1"/>
        <v>79.272727272727266</v>
      </c>
      <c r="Q11" s="35">
        <v>385</v>
      </c>
      <c r="R11" s="35">
        <v>800</v>
      </c>
      <c r="S11" s="33">
        <f t="shared" si="2"/>
        <v>48.125</v>
      </c>
      <c r="T11" s="33">
        <f t="shared" si="3"/>
        <v>7.8380952380952387</v>
      </c>
      <c r="U11" s="33">
        <f t="shared" si="4"/>
        <v>39.636363636363633</v>
      </c>
      <c r="V11" s="32">
        <f t="shared" si="5"/>
        <v>19.25</v>
      </c>
      <c r="W11" s="18">
        <f t="shared" si="6"/>
        <v>66.724458874458875</v>
      </c>
      <c r="X11" s="15"/>
      <c r="Y11" s="15"/>
      <c r="Z11" s="15"/>
      <c r="AA11" s="15"/>
      <c r="AB11" s="15"/>
      <c r="AC11" s="19" t="s">
        <v>83</v>
      </c>
      <c r="AD11" s="21" t="s">
        <v>44</v>
      </c>
      <c r="AE11" s="52"/>
      <c r="AF11" s="3"/>
      <c r="AG11" s="3"/>
      <c r="AH11" s="3"/>
    </row>
    <row r="12" spans="1:34" s="12" customFormat="1" ht="28.5" customHeight="1">
      <c r="A12" s="50">
        <v>8</v>
      </c>
      <c r="B12" s="13">
        <v>183</v>
      </c>
      <c r="C12" s="20" t="s">
        <v>84</v>
      </c>
      <c r="D12" s="21" t="s">
        <v>85</v>
      </c>
      <c r="E12" s="22" t="s">
        <v>32</v>
      </c>
      <c r="F12" s="26">
        <v>35433</v>
      </c>
      <c r="G12" s="38" t="s">
        <v>39</v>
      </c>
      <c r="H12" s="24" t="s">
        <v>86</v>
      </c>
      <c r="I12" s="16"/>
      <c r="J12" s="15">
        <v>803</v>
      </c>
      <c r="K12" s="17">
        <v>1050</v>
      </c>
      <c r="L12" s="31">
        <f t="shared" si="0"/>
        <v>76.476190476190482</v>
      </c>
      <c r="M12" s="34">
        <v>910</v>
      </c>
      <c r="N12" s="32">
        <v>1100</v>
      </c>
      <c r="O12" s="35">
        <v>900</v>
      </c>
      <c r="P12" s="33">
        <f t="shared" si="1"/>
        <v>81.818181818181827</v>
      </c>
      <c r="Q12" s="35">
        <v>358</v>
      </c>
      <c r="R12" s="35">
        <v>800</v>
      </c>
      <c r="S12" s="33">
        <f t="shared" si="2"/>
        <v>44.75</v>
      </c>
      <c r="T12" s="33">
        <f t="shared" si="3"/>
        <v>7.6476190476190489</v>
      </c>
      <c r="U12" s="33">
        <f t="shared" si="4"/>
        <v>40.909090909090914</v>
      </c>
      <c r="V12" s="32">
        <f t="shared" si="5"/>
        <v>17.900000000000002</v>
      </c>
      <c r="W12" s="18">
        <f t="shared" si="6"/>
        <v>66.456709956709972</v>
      </c>
      <c r="X12" s="15"/>
      <c r="Y12" s="15"/>
      <c r="Z12" s="15"/>
      <c r="AA12" s="15"/>
      <c r="AB12" s="15"/>
      <c r="AC12" s="19" t="s">
        <v>87</v>
      </c>
      <c r="AD12" s="15" t="s">
        <v>24</v>
      </c>
      <c r="AE12" s="53"/>
    </row>
    <row r="13" spans="1:34" s="12" customFormat="1" ht="28.5" customHeight="1">
      <c r="A13" s="50">
        <v>9</v>
      </c>
      <c r="B13" s="13">
        <v>252</v>
      </c>
      <c r="C13" s="20" t="s">
        <v>88</v>
      </c>
      <c r="D13" s="21" t="s">
        <v>89</v>
      </c>
      <c r="E13" s="22" t="s">
        <v>32</v>
      </c>
      <c r="F13" s="26">
        <v>36194</v>
      </c>
      <c r="G13" s="38" t="s">
        <v>34</v>
      </c>
      <c r="H13" s="24" t="s">
        <v>90</v>
      </c>
      <c r="I13" s="23" t="s">
        <v>91</v>
      </c>
      <c r="J13" s="15">
        <v>980</v>
      </c>
      <c r="K13" s="17">
        <v>1100</v>
      </c>
      <c r="L13" s="31">
        <f t="shared" si="0"/>
        <v>89.090909090909093</v>
      </c>
      <c r="M13" s="34">
        <v>906</v>
      </c>
      <c r="N13" s="32">
        <v>1100</v>
      </c>
      <c r="O13" s="35">
        <v>906</v>
      </c>
      <c r="P13" s="33">
        <f t="shared" si="1"/>
        <v>82.36363636363636</v>
      </c>
      <c r="Q13" s="35">
        <v>327</v>
      </c>
      <c r="R13" s="35">
        <v>800</v>
      </c>
      <c r="S13" s="33">
        <f t="shared" si="2"/>
        <v>40.875</v>
      </c>
      <c r="T13" s="33">
        <f t="shared" si="3"/>
        <v>8.9090909090909101</v>
      </c>
      <c r="U13" s="33">
        <f t="shared" si="4"/>
        <v>41.18181818181818</v>
      </c>
      <c r="V13" s="32">
        <f t="shared" si="5"/>
        <v>16.350000000000001</v>
      </c>
      <c r="W13" s="18">
        <f t="shared" si="6"/>
        <v>66.440909090909088</v>
      </c>
      <c r="X13" s="15"/>
      <c r="Y13" s="15"/>
      <c r="Z13" s="15"/>
      <c r="AA13" s="15"/>
      <c r="AB13" s="15"/>
      <c r="AC13" s="19" t="s">
        <v>40</v>
      </c>
      <c r="AD13" s="21" t="s">
        <v>44</v>
      </c>
      <c r="AE13" s="52"/>
      <c r="AF13" s="3"/>
      <c r="AG13" s="3"/>
      <c r="AH13" s="3"/>
    </row>
    <row r="14" spans="1:34" s="12" customFormat="1" ht="28.5" customHeight="1">
      <c r="A14" s="50">
        <v>10</v>
      </c>
      <c r="B14" s="13">
        <v>268</v>
      </c>
      <c r="C14" s="20" t="s">
        <v>92</v>
      </c>
      <c r="D14" s="21" t="s">
        <v>93</v>
      </c>
      <c r="E14" s="22" t="s">
        <v>27</v>
      </c>
      <c r="F14" s="26">
        <v>35947</v>
      </c>
      <c r="G14" s="38" t="s">
        <v>35</v>
      </c>
      <c r="H14" s="24" t="s">
        <v>94</v>
      </c>
      <c r="I14" s="23" t="s">
        <v>95</v>
      </c>
      <c r="J14" s="15">
        <v>943</v>
      </c>
      <c r="K14" s="17">
        <v>1100</v>
      </c>
      <c r="L14" s="31">
        <f t="shared" si="0"/>
        <v>85.727272727272734</v>
      </c>
      <c r="M14" s="34">
        <v>938</v>
      </c>
      <c r="N14" s="32">
        <v>1100</v>
      </c>
      <c r="O14" s="35">
        <v>938</v>
      </c>
      <c r="P14" s="33">
        <f t="shared" si="1"/>
        <v>85.27272727272728</v>
      </c>
      <c r="Q14" s="35">
        <v>304</v>
      </c>
      <c r="R14" s="35">
        <v>800</v>
      </c>
      <c r="S14" s="33">
        <f t="shared" si="2"/>
        <v>38</v>
      </c>
      <c r="T14" s="33">
        <f t="shared" si="3"/>
        <v>8.5727272727272741</v>
      </c>
      <c r="U14" s="33">
        <f t="shared" si="4"/>
        <v>42.63636363636364</v>
      </c>
      <c r="V14" s="32">
        <f t="shared" si="5"/>
        <v>15.200000000000001</v>
      </c>
      <c r="W14" s="18">
        <f t="shared" si="6"/>
        <v>66.409090909090921</v>
      </c>
      <c r="X14" s="15"/>
      <c r="Y14" s="15"/>
      <c r="Z14" s="15"/>
      <c r="AA14" s="15"/>
      <c r="AB14" s="15"/>
      <c r="AC14" s="19" t="s">
        <v>96</v>
      </c>
      <c r="AD14" s="21" t="s">
        <v>44</v>
      </c>
      <c r="AE14" s="52"/>
      <c r="AF14" s="3"/>
      <c r="AG14" s="3"/>
      <c r="AH14" s="3"/>
    </row>
    <row r="15" spans="1:34" s="25" customFormat="1" ht="28.5" customHeight="1">
      <c r="A15" s="50">
        <v>11</v>
      </c>
      <c r="B15" s="13">
        <v>325</v>
      </c>
      <c r="C15" s="20" t="s">
        <v>97</v>
      </c>
      <c r="D15" s="21" t="s">
        <v>98</v>
      </c>
      <c r="E15" s="22" t="s">
        <v>32</v>
      </c>
      <c r="F15" s="26">
        <v>36108</v>
      </c>
      <c r="G15" s="38" t="s">
        <v>99</v>
      </c>
      <c r="H15" s="24" t="s">
        <v>100</v>
      </c>
      <c r="I15" s="23" t="s">
        <v>101</v>
      </c>
      <c r="J15" s="15">
        <v>1011</v>
      </c>
      <c r="K15" s="17">
        <v>1050</v>
      </c>
      <c r="L15" s="31">
        <f t="shared" si="0"/>
        <v>96.285714285714292</v>
      </c>
      <c r="M15" s="34">
        <v>952</v>
      </c>
      <c r="N15" s="32">
        <v>1100</v>
      </c>
      <c r="O15" s="35">
        <v>952</v>
      </c>
      <c r="P15" s="33">
        <f t="shared" si="1"/>
        <v>86.545454545454547</v>
      </c>
      <c r="Q15" s="35">
        <v>270</v>
      </c>
      <c r="R15" s="35">
        <v>800</v>
      </c>
      <c r="S15" s="33">
        <f t="shared" si="2"/>
        <v>33.75</v>
      </c>
      <c r="T15" s="33">
        <f t="shared" si="3"/>
        <v>9.6285714285714299</v>
      </c>
      <c r="U15" s="33">
        <f t="shared" si="4"/>
        <v>43.272727272727273</v>
      </c>
      <c r="V15" s="32">
        <f t="shared" si="5"/>
        <v>13.5</v>
      </c>
      <c r="W15" s="18">
        <f t="shared" si="6"/>
        <v>66.4012987012987</v>
      </c>
      <c r="X15" s="15"/>
      <c r="Y15" s="15"/>
      <c r="Z15" s="15"/>
      <c r="AA15" s="15"/>
      <c r="AB15" s="15"/>
      <c r="AC15" s="19" t="s">
        <v>102</v>
      </c>
      <c r="AD15" s="21" t="s">
        <v>103</v>
      </c>
      <c r="AE15" s="52"/>
      <c r="AF15" s="3"/>
      <c r="AG15" s="3"/>
      <c r="AH15" s="3"/>
    </row>
    <row r="16" spans="1:34" s="12" customFormat="1" ht="28.5" customHeight="1">
      <c r="A16" s="50">
        <v>12</v>
      </c>
      <c r="B16" s="13">
        <v>9</v>
      </c>
      <c r="C16" s="20" t="s">
        <v>104</v>
      </c>
      <c r="D16" s="21" t="s">
        <v>105</v>
      </c>
      <c r="E16" s="22" t="s">
        <v>32</v>
      </c>
      <c r="F16" s="28" t="s">
        <v>106</v>
      </c>
      <c r="G16" s="38" t="s">
        <v>33</v>
      </c>
      <c r="H16" s="24" t="s">
        <v>107</v>
      </c>
      <c r="I16" s="23" t="s">
        <v>108</v>
      </c>
      <c r="J16" s="15">
        <v>924</v>
      </c>
      <c r="K16" s="17">
        <v>1050</v>
      </c>
      <c r="L16" s="31">
        <f t="shared" si="0"/>
        <v>88</v>
      </c>
      <c r="M16" s="34">
        <v>937</v>
      </c>
      <c r="N16" s="32">
        <v>1100</v>
      </c>
      <c r="O16" s="35">
        <v>927</v>
      </c>
      <c r="P16" s="33">
        <f t="shared" si="1"/>
        <v>84.27272727272728</v>
      </c>
      <c r="Q16" s="35">
        <v>309</v>
      </c>
      <c r="R16" s="35">
        <v>800</v>
      </c>
      <c r="S16" s="33">
        <f t="shared" si="2"/>
        <v>38.625</v>
      </c>
      <c r="T16" s="33">
        <f t="shared" si="3"/>
        <v>8.8000000000000007</v>
      </c>
      <c r="U16" s="33">
        <f t="shared" si="4"/>
        <v>42.13636363636364</v>
      </c>
      <c r="V16" s="32">
        <f t="shared" si="5"/>
        <v>15.450000000000001</v>
      </c>
      <c r="W16" s="18">
        <f t="shared" si="6"/>
        <v>66.38636363636364</v>
      </c>
      <c r="X16" s="14"/>
      <c r="Y16" s="14"/>
      <c r="Z16" s="14"/>
      <c r="AA16" s="14"/>
      <c r="AB16" s="14"/>
      <c r="AC16" s="19" t="s">
        <v>109</v>
      </c>
      <c r="AD16" s="15" t="s">
        <v>24</v>
      </c>
      <c r="AE16" s="53"/>
    </row>
    <row r="17" spans="1:34" s="12" customFormat="1" ht="28.5" customHeight="1">
      <c r="A17" s="50">
        <v>13</v>
      </c>
      <c r="B17" s="13">
        <v>304</v>
      </c>
      <c r="C17" s="20" t="s">
        <v>110</v>
      </c>
      <c r="D17" s="21" t="s">
        <v>111</v>
      </c>
      <c r="E17" s="22" t="s">
        <v>32</v>
      </c>
      <c r="F17" s="28" t="s">
        <v>112</v>
      </c>
      <c r="G17" s="38" t="s">
        <v>113</v>
      </c>
      <c r="H17" s="24" t="s">
        <v>114</v>
      </c>
      <c r="I17" s="23" t="s">
        <v>115</v>
      </c>
      <c r="J17" s="15">
        <v>930</v>
      </c>
      <c r="K17" s="17">
        <v>1050</v>
      </c>
      <c r="L17" s="31">
        <f t="shared" si="0"/>
        <v>88.571428571428569</v>
      </c>
      <c r="M17" s="34">
        <v>897</v>
      </c>
      <c r="N17" s="32">
        <v>1100</v>
      </c>
      <c r="O17" s="35">
        <v>887</v>
      </c>
      <c r="P17" s="33">
        <f t="shared" si="1"/>
        <v>80.63636363636364</v>
      </c>
      <c r="Q17" s="35">
        <v>343</v>
      </c>
      <c r="R17" s="35">
        <v>800</v>
      </c>
      <c r="S17" s="33">
        <f t="shared" si="2"/>
        <v>42.875</v>
      </c>
      <c r="T17" s="33">
        <f t="shared" si="3"/>
        <v>8.8571428571428577</v>
      </c>
      <c r="U17" s="33">
        <f t="shared" si="4"/>
        <v>40.31818181818182</v>
      </c>
      <c r="V17" s="32">
        <f t="shared" si="5"/>
        <v>17.150000000000002</v>
      </c>
      <c r="W17" s="18">
        <f t="shared" si="6"/>
        <v>66.32532467532468</v>
      </c>
      <c r="X17" s="15"/>
      <c r="Y17" s="15"/>
      <c r="Z17" s="15"/>
      <c r="AA17" s="15"/>
      <c r="AB17" s="15"/>
      <c r="AC17" s="19" t="s">
        <v>116</v>
      </c>
      <c r="AD17" s="21" t="s">
        <v>44</v>
      </c>
      <c r="AE17" s="52"/>
      <c r="AF17" s="3"/>
      <c r="AG17" s="3"/>
      <c r="AH17" s="3"/>
    </row>
    <row r="18" spans="1:34" s="12" customFormat="1" ht="28.5" customHeight="1">
      <c r="A18" s="50">
        <v>14</v>
      </c>
      <c r="B18" s="13">
        <v>131</v>
      </c>
      <c r="C18" s="20" t="s">
        <v>117</v>
      </c>
      <c r="D18" s="21" t="s">
        <v>118</v>
      </c>
      <c r="E18" s="22" t="s">
        <v>27</v>
      </c>
      <c r="F18" s="28" t="s">
        <v>119</v>
      </c>
      <c r="G18" s="38" t="s">
        <v>36</v>
      </c>
      <c r="H18" s="24" t="s">
        <v>120</v>
      </c>
      <c r="I18" s="23" t="s">
        <v>121</v>
      </c>
      <c r="J18" s="15">
        <v>838</v>
      </c>
      <c r="K18" s="17">
        <v>1050</v>
      </c>
      <c r="L18" s="31">
        <f t="shared" si="0"/>
        <v>79.80952380952381</v>
      </c>
      <c r="M18" s="34">
        <v>897</v>
      </c>
      <c r="N18" s="32">
        <v>1100</v>
      </c>
      <c r="O18" s="35">
        <v>887</v>
      </c>
      <c r="P18" s="33">
        <f t="shared" si="1"/>
        <v>80.63636363636364</v>
      </c>
      <c r="Q18" s="35">
        <v>360</v>
      </c>
      <c r="R18" s="35">
        <v>800</v>
      </c>
      <c r="S18" s="33">
        <f t="shared" si="2"/>
        <v>45</v>
      </c>
      <c r="T18" s="33">
        <f t="shared" si="3"/>
        <v>7.980952380952381</v>
      </c>
      <c r="U18" s="33">
        <f t="shared" si="4"/>
        <v>40.31818181818182</v>
      </c>
      <c r="V18" s="32">
        <f t="shared" si="5"/>
        <v>18</v>
      </c>
      <c r="W18" s="18">
        <f t="shared" si="6"/>
        <v>66.299134199134201</v>
      </c>
      <c r="X18" s="15"/>
      <c r="Y18" s="15"/>
      <c r="Z18" s="15"/>
      <c r="AA18" s="15"/>
      <c r="AB18" s="15"/>
      <c r="AC18" s="19" t="s">
        <v>122</v>
      </c>
      <c r="AD18" s="15" t="s">
        <v>24</v>
      </c>
      <c r="AE18" s="53"/>
    </row>
    <row r="19" spans="1:34" s="12" customFormat="1" ht="28.5" customHeight="1">
      <c r="A19" s="50">
        <v>15</v>
      </c>
      <c r="B19" s="13">
        <v>236</v>
      </c>
      <c r="C19" s="20" t="s">
        <v>123</v>
      </c>
      <c r="D19" s="21" t="s">
        <v>124</v>
      </c>
      <c r="E19" s="22" t="s">
        <v>27</v>
      </c>
      <c r="F19" s="28">
        <v>35707</v>
      </c>
      <c r="G19" s="38" t="s">
        <v>37</v>
      </c>
      <c r="H19" s="24" t="s">
        <v>125</v>
      </c>
      <c r="I19" s="23" t="s">
        <v>126</v>
      </c>
      <c r="J19" s="15">
        <v>769</v>
      </c>
      <c r="K19" s="17">
        <v>1050</v>
      </c>
      <c r="L19" s="31">
        <f t="shared" si="0"/>
        <v>73.238095238095241</v>
      </c>
      <c r="M19" s="34">
        <v>909</v>
      </c>
      <c r="N19" s="32">
        <v>1100</v>
      </c>
      <c r="O19" s="35">
        <v>909</v>
      </c>
      <c r="P19" s="33">
        <f t="shared" si="1"/>
        <v>82.63636363636364</v>
      </c>
      <c r="Q19" s="35">
        <v>353</v>
      </c>
      <c r="R19" s="35">
        <v>800</v>
      </c>
      <c r="S19" s="33">
        <f t="shared" si="2"/>
        <v>44.125</v>
      </c>
      <c r="T19" s="33">
        <f t="shared" si="3"/>
        <v>7.3238095238095244</v>
      </c>
      <c r="U19" s="33">
        <f t="shared" si="4"/>
        <v>41.31818181818182</v>
      </c>
      <c r="V19" s="32">
        <f t="shared" si="5"/>
        <v>17.650000000000002</v>
      </c>
      <c r="W19" s="18">
        <f t="shared" si="6"/>
        <v>66.291991341991348</v>
      </c>
      <c r="X19" s="15"/>
      <c r="Y19" s="15"/>
      <c r="Z19" s="15"/>
      <c r="AA19" s="15"/>
      <c r="AB19" s="15"/>
      <c r="AC19" s="19" t="s">
        <v>127</v>
      </c>
      <c r="AD19" s="21" t="s">
        <v>44</v>
      </c>
      <c r="AE19" s="52"/>
      <c r="AF19" s="3"/>
      <c r="AG19" s="3"/>
      <c r="AH19" s="3"/>
    </row>
    <row r="20" spans="1:34" s="12" customFormat="1" ht="28.5" customHeight="1">
      <c r="A20" s="50">
        <v>16</v>
      </c>
      <c r="B20" s="13">
        <v>277</v>
      </c>
      <c r="C20" s="20" t="s">
        <v>128</v>
      </c>
      <c r="D20" s="21" t="s">
        <v>129</v>
      </c>
      <c r="E20" s="22" t="s">
        <v>27</v>
      </c>
      <c r="F20" s="26">
        <v>35857</v>
      </c>
      <c r="G20" s="38" t="s">
        <v>99</v>
      </c>
      <c r="H20" s="24" t="s">
        <v>130</v>
      </c>
      <c r="I20" s="23" t="s">
        <v>131</v>
      </c>
      <c r="J20" s="15">
        <v>944</v>
      </c>
      <c r="K20" s="17">
        <v>1050</v>
      </c>
      <c r="L20" s="31">
        <f t="shared" si="0"/>
        <v>89.904761904761912</v>
      </c>
      <c r="M20" s="34">
        <v>874</v>
      </c>
      <c r="N20" s="32">
        <v>1100</v>
      </c>
      <c r="O20" s="35">
        <v>864</v>
      </c>
      <c r="P20" s="33">
        <f t="shared" si="1"/>
        <v>78.545454545454547</v>
      </c>
      <c r="Q20" s="35">
        <v>357</v>
      </c>
      <c r="R20" s="35">
        <v>800</v>
      </c>
      <c r="S20" s="33">
        <f t="shared" si="2"/>
        <v>44.625</v>
      </c>
      <c r="T20" s="33">
        <f t="shared" si="3"/>
        <v>8.9904761904761923</v>
      </c>
      <c r="U20" s="33">
        <f t="shared" si="4"/>
        <v>39.272727272727273</v>
      </c>
      <c r="V20" s="32">
        <f t="shared" si="5"/>
        <v>17.850000000000001</v>
      </c>
      <c r="W20" s="18">
        <f t="shared" si="6"/>
        <v>66.113203463203462</v>
      </c>
      <c r="X20" s="15"/>
      <c r="Y20" s="15"/>
      <c r="Z20" s="15"/>
      <c r="AA20" s="15"/>
      <c r="AB20" s="15"/>
      <c r="AC20" s="19" t="s">
        <v>132</v>
      </c>
      <c r="AD20" s="21" t="s">
        <v>38</v>
      </c>
      <c r="AE20" s="52"/>
      <c r="AF20" s="3"/>
      <c r="AG20" s="3"/>
      <c r="AH20" s="3"/>
    </row>
    <row r="21" spans="1:34" s="12" customFormat="1" ht="28.5" customHeight="1" thickBot="1">
      <c r="A21" s="54">
        <v>17</v>
      </c>
      <c r="B21" s="55">
        <v>146</v>
      </c>
      <c r="C21" s="56" t="s">
        <v>133</v>
      </c>
      <c r="D21" s="57" t="s">
        <v>134</v>
      </c>
      <c r="E21" s="58" t="s">
        <v>27</v>
      </c>
      <c r="F21" s="59">
        <v>35704</v>
      </c>
      <c r="G21" s="60" t="s">
        <v>31</v>
      </c>
      <c r="H21" s="61" t="s">
        <v>135</v>
      </c>
      <c r="I21" s="62" t="s">
        <v>136</v>
      </c>
      <c r="J21" s="63">
        <v>930</v>
      </c>
      <c r="K21" s="64">
        <v>1050</v>
      </c>
      <c r="L21" s="65">
        <f t="shared" si="0"/>
        <v>88.571428571428569</v>
      </c>
      <c r="M21" s="66">
        <v>878</v>
      </c>
      <c r="N21" s="67">
        <v>1100</v>
      </c>
      <c r="O21" s="68">
        <v>868</v>
      </c>
      <c r="P21" s="69">
        <f t="shared" si="1"/>
        <v>78.909090909090907</v>
      </c>
      <c r="Q21" s="68">
        <v>355</v>
      </c>
      <c r="R21" s="68">
        <v>800</v>
      </c>
      <c r="S21" s="69">
        <f t="shared" si="2"/>
        <v>44.375</v>
      </c>
      <c r="T21" s="69">
        <f t="shared" si="3"/>
        <v>8.8571428571428577</v>
      </c>
      <c r="U21" s="69">
        <f t="shared" si="4"/>
        <v>39.454545454545453</v>
      </c>
      <c r="V21" s="67">
        <f t="shared" si="5"/>
        <v>17.75</v>
      </c>
      <c r="W21" s="70">
        <f t="shared" si="6"/>
        <v>66.061688311688314</v>
      </c>
      <c r="X21" s="63"/>
      <c r="Y21" s="63"/>
      <c r="Z21" s="63"/>
      <c r="AA21" s="63"/>
      <c r="AB21" s="63"/>
      <c r="AC21" s="71" t="s">
        <v>137</v>
      </c>
      <c r="AD21" s="63" t="s">
        <v>24</v>
      </c>
      <c r="AE21" s="72"/>
    </row>
  </sheetData>
  <mergeCells count="3">
    <mergeCell ref="A1:AE1"/>
    <mergeCell ref="A2:AE2"/>
    <mergeCell ref="A3:AE3"/>
  </mergeCells>
  <pageMargins left="0.3" right="0.3" top="0.5" bottom="0.62124999999999997" header="0.3" footer="0.3"/>
  <pageSetup paperSize="127" scale="59" orientation="landscape" r:id="rId1"/>
  <headerFooter>
    <oddFooter xml:space="preserve">&amp;L______________________________Dr. Haider Darian (Chairman Scruitiny)&amp;C________________________     Mujeeb-ur-Rahman  (Member)                &amp;P&amp;R__________________________   (Member) </oddFooter>
  </headerFooter>
  <colBreaks count="1" manualBreakCount="1">
    <brk id="31" max="3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M.L (71-87)</vt:lpstr>
      <vt:lpstr>'M.L (71-87)'!Print_Area</vt:lpstr>
      <vt:lpstr>'M.L (71-87)'!Print_Titles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Amin Ullah</dc:creator>
  <cp:lastModifiedBy>AR.khan</cp:lastModifiedBy>
  <cp:lastPrinted>2016-08-29T07:05:22Z</cp:lastPrinted>
  <dcterms:created xsi:type="dcterms:W3CDTF">2010-06-02T09:01:07Z</dcterms:created>
  <dcterms:modified xsi:type="dcterms:W3CDTF">2016-08-29T07:08:50Z</dcterms:modified>
</cp:coreProperties>
</file>